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88" activeTab="0"/>
  </bookViews>
  <sheets>
    <sheet name="Приложение 1. Табл.1" sheetId="1" r:id="rId1"/>
    <sheet name="Приложение 1. Табл. 2" sheetId="2" r:id="rId2"/>
  </sheets>
  <externalReferences>
    <externalReference r:id="rId5"/>
  </externalReferences>
  <definedNames>
    <definedName name="sub_1111" localSheetId="0">'Приложение 1. Табл.1'!$A$45</definedName>
    <definedName name="sub_2222" localSheetId="0">'Приложение 1. Табл.1'!$A$46</definedName>
    <definedName name="sub_3333" localSheetId="0">'Приложение 1. Табл.1'!$A$47</definedName>
    <definedName name="sub_4444" localSheetId="0">'Приложение 1. Табл.1'!$A$48</definedName>
    <definedName name="sub_5555" localSheetId="0">'Приложение 1. Табл.1'!#REF!</definedName>
    <definedName name="_xlnm.Print_Area" localSheetId="0">'Приложение 1. Табл.1'!$A$1:$P$48</definedName>
  </definedNames>
  <calcPr fullCalcOnLoad="1"/>
</workbook>
</file>

<file path=xl/sharedStrings.xml><?xml version="1.0" encoding="utf-8"?>
<sst xmlns="http://schemas.openxmlformats.org/spreadsheetml/2006/main" count="239" uniqueCount="127">
  <si>
    <t>(подпись)</t>
  </si>
  <si>
    <t>ВСЕГО,</t>
  </si>
  <si>
    <t>Справочно:</t>
  </si>
  <si>
    <t>Утверждаю</t>
  </si>
  <si>
    <t>год</t>
  </si>
  <si>
    <t>%</t>
  </si>
  <si>
    <t>план</t>
  </si>
  <si>
    <t>факт</t>
  </si>
  <si>
    <t>квартал</t>
  </si>
  <si>
    <t>Источник финансирования</t>
  </si>
  <si>
    <t>Причины отклонений</t>
  </si>
  <si>
    <t>Прочие собственные средства</t>
  </si>
  <si>
    <t>Кредиты</t>
  </si>
  <si>
    <t>Бюджетное финансирование</t>
  </si>
  <si>
    <t>Прочие привлеченные средства</t>
  </si>
  <si>
    <t>г.</t>
  </si>
  <si>
    <t>N 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</si>
  <si>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</si>
  <si>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</si>
  <si>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 /выполнения мероприятия, год</t>
  </si>
  <si>
    <t>Стоимостная оценка инвестиций, млн. руб. без НДС</t>
  </si>
  <si>
    <t>Отклонения*(2)</t>
  </si>
  <si>
    <t>полная стоимость*(3)</t>
  </si>
  <si>
    <t>финансирование в отчетном периоде (год/ I - IV кв.)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</si>
  <si>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</si>
  <si>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</si>
  <si>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</si>
  <si>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</si>
  <si>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...</t>
  </si>
  <si>
    <t>NN </t>
  </si>
  <si>
    <t>млн. руб. без НДС</t>
  </si>
  <si>
    <t>План*(3)</t>
  </si>
  <si>
    <t>Факт*(2)</t>
  </si>
  <si>
    <t>А.</t>
  </si>
  <si>
    <t>Собственные средства, в т.ч.:</t>
  </si>
  <si>
    <t>А.1.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</si>
  <si>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</si>
  <si>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</si>
  <si>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</si>
  <si>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</si>
  <si>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прибыль, направляемая на инвестиции, в т.ч.:</t>
  </si>
  <si>
    <t>А.1.1.1.1.</t>
  </si>
  <si>
    <t>за счет платы за технологическое присоединение</t>
  </si>
  <si>
    <t>А.2.</t>
  </si>
  <si>
    <t>Амортизационные отчисления</t>
  </si>
  <si>
    <t>А.3.</t>
  </si>
  <si>
    <t>А.3.1</t>
  </si>
  <si>
    <t>Наименование источника</t>
  </si>
  <si>
    <t>Б.</t>
  </si>
  <si>
    <t>Привлеченные средства, в т.ч.:</t>
  </si>
  <si>
    <t>Б.1.</t>
  </si>
  <si>
    <t>Б.2.</t>
  </si>
  <si>
    <t>Займы</t>
  </si>
  <si>
    <t>Б.3.</t>
  </si>
  <si>
    <t>Б.3.1.</t>
  </si>
  <si>
    <t>В.</t>
  </si>
  <si>
    <t>Г.</t>
  </si>
  <si>
    <t>Прочие источники финансирования, в т.ч.:</t>
  </si>
  <si>
    <t>Г.1.</t>
  </si>
  <si>
    <t>Лизинг</t>
  </si>
  <si>
    <t>Д.</t>
  </si>
  <si>
    <t>Доход на инвестированный капитал*(5)</t>
  </si>
  <si>
    <t>Е.</t>
  </si>
  <si>
    <t>Возврат инвестированного капитала*(5)</t>
  </si>
  <si>
    <t>(указывается должность уполномоченного лица субъекта контроля (надзора)</t>
  </si>
  <si>
    <t>(инициалы, фамилия)</t>
  </si>
  <si>
    <t>М.П.</t>
  </si>
  <si>
    <t>об использовании инвестиционных ресурсов, включенных в регулируемые государством цены (тарифы) в сфере электроэнергетики/теплоснабжения</t>
  </si>
  <si>
    <t>            (дата составления)</t>
  </si>
  <si>
    <t>(указывается полное наименование органа государственного контроля (надзора)</t>
  </si>
  <si>
    <t>Наименование, реквизиты решения об установлении цен (тарифов)*(1)</t>
  </si>
  <si>
    <t>Таблица 1</t>
  </si>
  <si>
    <t>Стадия выполнения*(2), %</t>
  </si>
  <si>
    <t>млн. руб.без НДС</t>
  </si>
  <si>
    <t>остаток *(4) на начало отчетного года</t>
  </si>
  <si>
    <t>план *(3)</t>
  </si>
  <si>
    <t>факт *(4)</t>
  </si>
  <si>
    <t>Отклонения *(2)</t>
  </si>
  <si>
    <t>ОТЧЕТ</t>
  </si>
  <si>
    <t>    </t>
  </si>
  <si>
    <t> (указывается полное наименование субъекта контроля (надзора)</t>
  </si>
  <si>
    <t>в Департамент энергетики и регулирования тарифов Ярославской области</t>
  </si>
  <si>
    <t>за</t>
  </si>
  <si>
    <t xml:space="preserve">Наименование, дата утверждения инвестиционной программы, сведения о внесении изменений и внесенных изменениях в </t>
  </si>
  <si>
    <t xml:space="preserve">инвестиционную программу </t>
  </si>
  <si>
    <t>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</si>
  <si>
    <t xml:space="preserve">*(1) </t>
  </si>
  <si>
    <t xml:space="preserve">*(2) </t>
  </si>
  <si>
    <t xml:space="preserve">*(3) </t>
  </si>
  <si>
    <t xml:space="preserve">*(4) </t>
  </si>
  <si>
    <t xml:space="preserve">*(5) </t>
  </si>
  <si>
    <t>Нарастающим итогом за год.</t>
  </si>
  <si>
    <t>В соответствии с утвержденной инвестиционной программой.</t>
  </si>
  <si>
    <t>В ценах отчетного года.</t>
  </si>
  <si>
    <t>При государственном регулировании цен (тарифов) с применением метода обеспечения доходности инвестированного капитала.</t>
  </si>
  <si>
    <t>Объем финансирования (отчетный год/квартал), 
млн. руб. без НДС</t>
  </si>
  <si>
    <t>Таблица 2</t>
  </si>
  <si>
    <t>ОАО "Рыбинская городская электросеть"</t>
  </si>
  <si>
    <t>Замена силовых трансформаторов со сроком службы 30 и более лет</t>
  </si>
  <si>
    <t>Приобретение автотранспортных средств</t>
  </si>
  <si>
    <t>-</t>
  </si>
  <si>
    <t>Генеральный директор</t>
  </si>
  <si>
    <t>ВСЕГО</t>
  </si>
  <si>
    <t>Р.Р. Асадов</t>
  </si>
  <si>
    <t>Приобретение оборудования (трассоискатель)</t>
  </si>
  <si>
    <t>Размещение КЛ-6кВ от ТП-112 до КТП нов в районе  Б. Вонговской</t>
  </si>
  <si>
    <t>Установка оборудования БКТПБ  взамен существующей ТП-61 с переводом нагрузок</t>
  </si>
  <si>
    <t>Установка оборудования БКТПБ  взамен существующей ТП-12 с переводом нагрузок</t>
  </si>
  <si>
    <t>Замена оборудования РУ-6кВ  РП-10 с переводом нагрузок</t>
  </si>
  <si>
    <t>Размещение  кабельной линии КЛ-6кВ от РП-10 до ТП-103</t>
  </si>
  <si>
    <t>Установка КТП пвк в Заволжском районе в районе Б.Вонговской</t>
  </si>
  <si>
    <t>Установка оборудования КТП взамен существующей ТП-166 с переводом нагрузок</t>
  </si>
  <si>
    <t>Размещение КВЛ-6кВ от ТП-114 до  КТП в районе Б.Вонговской</t>
  </si>
  <si>
    <t>Установка оборудования КТП  взамен существующей 
ТП-112 с переводом нагрузок</t>
  </si>
  <si>
    <t>Реконструкция ВЛ-0,4 кВ ТП-128 ф.5 с заменой провода и опор</t>
  </si>
  <si>
    <t>Осталось профинансировать по результатам отчетного периода *(4)</t>
  </si>
  <si>
    <t xml:space="preserve">Приказ ДЭиРТ ЯО №359 от 28.10.2020 </t>
  </si>
  <si>
    <t>4 квартал</t>
  </si>
  <si>
    <t>Реконструкция ВЛ-6,0кВ ТП-128-180  с заменой провода и опор</t>
  </si>
  <si>
    <t xml:space="preserve">Реконструкция ВЛ-6,0кВ ТП-166-ТП169-ТП170 с заменой провода и опор           </t>
  </si>
  <si>
    <t>Экономия по торгово-закупочным процедурам</t>
  </si>
  <si>
    <t>Выполнение работ хоз. способом</t>
  </si>
  <si>
    <t>февраля</t>
  </si>
  <si>
    <t>Установка оборудования БКТП взамен существующей ТП-302</t>
  </si>
  <si>
    <t>Установка оборудования БКТП взамен существующей ТП-372</t>
  </si>
  <si>
    <t>Объект не исключен из  прикза №359 от 28.10.2020, указан в приказе с 0 стоимостью</t>
  </si>
  <si>
    <t xml:space="preserve">Объект не исключен из  прикза №359 от 28.10.2020, указан в приказе с 0 стоимостью.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</si>
</sst>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_-* #,##0.00[$€-1]_-;\-* #,##0.00[$€-1]_-;_-* &quot;-&quot;??[$€-1]_-"/>
    <numFmt numFmtId="190" formatCode="0.0%"/>
    <numFmt numFmtId="191" formatCode="0.00000"/>
    <numFmt numFmtId="192" formatCode="0.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2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sz val="11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63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173" fontId="16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15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justify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center" wrapText="1"/>
    </xf>
    <xf numFmtId="0" fontId="4" fillId="32" borderId="0" xfId="0" applyFont="1" applyFill="1" applyAlignment="1">
      <alignment horizontal="justify" wrapText="1"/>
    </xf>
    <xf numFmtId="187" fontId="4" fillId="0" borderId="10" xfId="0" applyNumberFormat="1" applyFont="1" applyBorder="1" applyAlignment="1">
      <alignment horizontal="center" vertical="center" wrapText="1"/>
    </xf>
    <xf numFmtId="189" fontId="16" fillId="0" borderId="13" xfId="55" applyNumberFormat="1" applyFont="1" applyBorder="1" applyAlignment="1">
      <alignment horizontal="left" vertical="center" wrapText="1"/>
      <protection/>
    </xf>
    <xf numFmtId="0" fontId="16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87" fontId="10" fillId="0" borderId="13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187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9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13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 wrapText="1"/>
    </xf>
    <xf numFmtId="0" fontId="8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3 2" xfId="54"/>
    <cellStyle name="Обычный 3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kachevaaa\Desktop\&#1054;&#1090;&#1095;&#1077;&#1090;&#1099;\2021\&#1054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жемесячные платежи по дог"/>
      <sheetName val="ОТСиА"/>
      <sheetName val="Метрология"/>
      <sheetName val="ИП 2021"/>
      <sheetName val="БДДС (сравн.)"/>
      <sheetName val="БДДС (факт 2021)_мес"/>
      <sheetName val="БДДС (факт 2020)_мес"/>
      <sheetName val="БДДС (факт 2019)_мес"/>
      <sheetName val="БДДС (факт 2018) мес"/>
      <sheetName val="БДДС (2017) мес."/>
      <sheetName val="БДДС (план 2018) мес."/>
      <sheetName val="БДДС (план 2019)_мес."/>
      <sheetName val="БДР (сравн.)"/>
      <sheetName val="БДР (сравн.)_2018"/>
      <sheetName val="БДР_2020"/>
      <sheetName val="БДР_2019"/>
      <sheetName val="БДР_2018"/>
      <sheetName val="БДР_2018 (с экономией)"/>
      <sheetName val="БДР _факт. 2017"/>
      <sheetName val="Расшифровка прочей выручки"/>
      <sheetName val="НВВ_2016-2020"/>
      <sheetName val="Баланс_2020"/>
      <sheetName val="Тариф на покупку потерь"/>
      <sheetName val="Штатное_11"/>
      <sheetName val="Передача"/>
      <sheetName val="Осн. показатели"/>
      <sheetName val="Осн. показатели 2012-2018"/>
      <sheetName val="поступление дс"/>
      <sheetName val="выручка"/>
      <sheetName val="ежемес услуги"/>
      <sheetName val="Кап. ремонт"/>
      <sheetName val="Капитальные ремонт"/>
      <sheetName val="Лист1"/>
      <sheetName val="БДР_2021"/>
      <sheetName val="НВВ_2016-2021"/>
      <sheetName val="Баланс_2016-2021"/>
    </sheetNames>
    <sheetDataSet>
      <sheetData sheetId="3">
        <row r="19">
          <cell r="H19">
            <v>3156</v>
          </cell>
        </row>
        <row r="20">
          <cell r="H20">
            <v>6639</v>
          </cell>
        </row>
        <row r="21">
          <cell r="H21">
            <v>6745</v>
          </cell>
        </row>
        <row r="22">
          <cell r="H22">
            <v>18182</v>
          </cell>
        </row>
        <row r="23">
          <cell r="H23">
            <v>3454</v>
          </cell>
        </row>
        <row r="24">
          <cell r="H24">
            <v>1107</v>
          </cell>
        </row>
        <row r="25">
          <cell r="H25">
            <v>1294</v>
          </cell>
        </row>
        <row r="26">
          <cell r="H26">
            <v>1496</v>
          </cell>
        </row>
        <row r="27">
          <cell r="H27">
            <v>1358</v>
          </cell>
        </row>
        <row r="28">
          <cell r="H28">
            <v>1794</v>
          </cell>
        </row>
        <row r="29">
          <cell r="H29">
            <v>5147</v>
          </cell>
        </row>
        <row r="30">
          <cell r="H30">
            <v>1663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60" zoomScaleNormal="70" zoomScalePageLayoutView="0" workbookViewId="0" topLeftCell="A19">
      <selection activeCell="P33" sqref="P33"/>
    </sheetView>
  </sheetViews>
  <sheetFormatPr defaultColWidth="9.00390625" defaultRowHeight="12.75"/>
  <cols>
    <col min="1" max="1" width="7.125" style="9" customWidth="1"/>
    <col min="2" max="2" width="36.25390625" style="9" customWidth="1"/>
    <col min="3" max="3" width="19.25390625" style="9" bestFit="1" customWidth="1"/>
    <col min="4" max="5" width="11.125" style="9" customWidth="1"/>
    <col min="6" max="6" width="10.625" style="9" customWidth="1"/>
    <col min="7" max="7" width="13.875" style="9" customWidth="1"/>
    <col min="8" max="8" width="10.00390625" style="9" customWidth="1"/>
    <col min="9" max="9" width="13.125" style="9" customWidth="1"/>
    <col min="10" max="10" width="13.875" style="9" customWidth="1"/>
    <col min="11" max="11" width="12.75390625" style="9" customWidth="1"/>
    <col min="12" max="12" width="9.125" style="9" customWidth="1"/>
    <col min="13" max="13" width="17.75390625" style="9" customWidth="1"/>
    <col min="14" max="14" width="18.875" style="9" customWidth="1"/>
    <col min="15" max="15" width="13.75390625" style="9" customWidth="1"/>
    <col min="16" max="16" width="45.00390625" style="9" customWidth="1"/>
    <col min="17" max="17" width="16.875" style="9" bestFit="1" customWidth="1"/>
    <col min="18" max="16384" width="9.125" style="9" customWidth="1"/>
  </cols>
  <sheetData>
    <row r="1" spans="1:16" ht="18">
      <c r="A1" s="8"/>
      <c r="B1" s="8"/>
      <c r="O1" s="61" t="s">
        <v>3</v>
      </c>
      <c r="P1" s="61"/>
    </row>
    <row r="2" spans="1:16" ht="20.25" customHeight="1">
      <c r="A2" s="8"/>
      <c r="B2" s="8"/>
      <c r="C2" s="62"/>
      <c r="D2" s="62"/>
      <c r="K2" s="65" t="s">
        <v>101</v>
      </c>
      <c r="L2" s="65"/>
      <c r="M2" s="65"/>
      <c r="N2" s="65"/>
      <c r="O2" s="65"/>
      <c r="P2" s="65"/>
    </row>
    <row r="3" spans="1:16" ht="15">
      <c r="A3" s="8"/>
      <c r="B3" s="8"/>
      <c r="C3" s="63"/>
      <c r="D3" s="63"/>
      <c r="K3" s="66" t="s">
        <v>64</v>
      </c>
      <c r="L3" s="66"/>
      <c r="M3" s="66"/>
      <c r="N3" s="66"/>
      <c r="O3" s="66"/>
      <c r="P3" s="66"/>
    </row>
    <row r="4" spans="1:16" ht="27" customHeight="1">
      <c r="A4" s="8"/>
      <c r="B4" s="8"/>
      <c r="C4" s="10"/>
      <c r="D4" s="10"/>
      <c r="K4" s="65"/>
      <c r="L4" s="65"/>
      <c r="N4" s="65" t="s">
        <v>103</v>
      </c>
      <c r="O4" s="65"/>
      <c r="P4" s="65"/>
    </row>
    <row r="5" spans="1:16" ht="15">
      <c r="A5" s="8"/>
      <c r="B5" s="8"/>
      <c r="C5" s="10"/>
      <c r="D5" s="10"/>
      <c r="K5" s="66" t="s">
        <v>0</v>
      </c>
      <c r="L5" s="66"/>
      <c r="M5" s="11"/>
      <c r="N5" s="67" t="s">
        <v>65</v>
      </c>
      <c r="O5" s="67"/>
      <c r="P5" s="67"/>
    </row>
    <row r="6" spans="1:16" ht="12.75" customHeight="1">
      <c r="A6" s="8"/>
      <c r="B6" s="8"/>
      <c r="C6" s="12"/>
      <c r="K6" s="11"/>
      <c r="L6" s="11"/>
      <c r="M6" s="11"/>
      <c r="N6" s="11"/>
      <c r="O6" s="11"/>
      <c r="P6" s="11"/>
    </row>
    <row r="7" spans="1:16" ht="15.75">
      <c r="A7" s="64"/>
      <c r="B7" s="64"/>
      <c r="C7" s="64"/>
      <c r="D7" s="64"/>
      <c r="K7" s="11"/>
      <c r="L7" s="11"/>
      <c r="M7" s="11"/>
      <c r="N7" s="11"/>
      <c r="O7" s="11"/>
      <c r="P7" s="14" t="s">
        <v>66</v>
      </c>
    </row>
    <row r="8" spans="1:16" ht="18">
      <c r="A8" s="13"/>
      <c r="B8" s="13"/>
      <c r="C8" s="15" t="s">
        <v>78</v>
      </c>
      <c r="D8" s="46" t="s">
        <v>97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6"/>
    </row>
    <row r="9" spans="1:15" ht="15.75">
      <c r="A9" s="17" t="s">
        <v>79</v>
      </c>
      <c r="B9" s="17"/>
      <c r="C9" s="17"/>
      <c r="D9" s="47" t="s">
        <v>80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42" customHeight="1">
      <c r="A10" s="17"/>
      <c r="B10" s="17"/>
      <c r="C10" s="17"/>
      <c r="D10" s="48" t="s">
        <v>67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8">
      <c r="A11" s="18" t="s">
        <v>82</v>
      </c>
      <c r="B11" s="19" t="s">
        <v>117</v>
      </c>
      <c r="C11" s="18" t="s">
        <v>8</v>
      </c>
      <c r="D11" s="20">
        <v>2021</v>
      </c>
      <c r="E11" s="21" t="s">
        <v>15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18" t="s">
        <v>82</v>
      </c>
      <c r="B12" s="22">
        <v>2021</v>
      </c>
      <c r="C12" s="18" t="s">
        <v>4</v>
      </c>
      <c r="D12" s="1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ht="20.25" customHeight="1">
      <c r="A13" s="23">
        <v>14</v>
      </c>
      <c r="B13" s="24" t="s">
        <v>122</v>
      </c>
      <c r="C13" s="23">
        <v>2022</v>
      </c>
      <c r="D13" s="25" t="s">
        <v>15</v>
      </c>
      <c r="E13" s="21"/>
      <c r="F13" s="21"/>
      <c r="G13" s="21"/>
      <c r="H13" s="26"/>
      <c r="I13" s="55" t="s">
        <v>81</v>
      </c>
      <c r="J13" s="55"/>
      <c r="K13" s="55"/>
      <c r="L13" s="55"/>
      <c r="M13" s="55"/>
      <c r="N13" s="55"/>
      <c r="O13" s="55"/>
      <c r="P13" s="55"/>
    </row>
    <row r="14" spans="2:16" ht="15">
      <c r="B14" s="8" t="s">
        <v>68</v>
      </c>
      <c r="F14" s="26"/>
      <c r="G14" s="26"/>
      <c r="I14" s="59" t="s">
        <v>69</v>
      </c>
      <c r="J14" s="59"/>
      <c r="K14" s="59"/>
      <c r="L14" s="59"/>
      <c r="M14" s="59"/>
      <c r="N14" s="59"/>
      <c r="O14" s="59"/>
      <c r="P14" s="59"/>
    </row>
    <row r="15" spans="2:15" ht="15">
      <c r="B15" s="8"/>
      <c r="F15" s="26"/>
      <c r="G15" s="26"/>
      <c r="H15" s="26"/>
      <c r="I15" s="10"/>
      <c r="J15" s="10"/>
      <c r="K15" s="10"/>
      <c r="L15" s="10"/>
      <c r="M15" s="10"/>
      <c r="N15" s="10"/>
      <c r="O15" s="10"/>
    </row>
    <row r="16" spans="1:16" ht="25.5" customHeight="1">
      <c r="A16" s="54" t="s">
        <v>70</v>
      </c>
      <c r="B16" s="54"/>
      <c r="C16" s="54"/>
      <c r="D16" s="54"/>
      <c r="E16" s="54"/>
      <c r="F16" s="53" t="s">
        <v>116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15">
      <c r="A17" s="60" t="s">
        <v>83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8">
      <c r="A18" s="60" t="s">
        <v>84</v>
      </c>
      <c r="B18" s="60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21.75" customHeight="1">
      <c r="A19" s="8"/>
      <c r="B19" s="8"/>
      <c r="C19" s="8"/>
      <c r="D19" s="8"/>
      <c r="P19" s="27" t="s">
        <v>71</v>
      </c>
    </row>
    <row r="20" spans="1:17" ht="79.5" customHeight="1">
      <c r="A20" s="50" t="s">
        <v>16</v>
      </c>
      <c r="B20" s="50" t="s">
        <v>17</v>
      </c>
      <c r="C20" s="50" t="s">
        <v>18</v>
      </c>
      <c r="D20" s="50" t="s">
        <v>19</v>
      </c>
      <c r="E20" s="50"/>
      <c r="F20" s="50" t="s">
        <v>72</v>
      </c>
      <c r="G20" s="50" t="s">
        <v>20</v>
      </c>
      <c r="H20" s="50"/>
      <c r="I20" s="50"/>
      <c r="J20" s="50"/>
      <c r="K20" s="50"/>
      <c r="L20" s="51" t="s">
        <v>77</v>
      </c>
      <c r="M20" s="51"/>
      <c r="N20" s="51"/>
      <c r="O20" s="51"/>
      <c r="P20" s="36" t="s">
        <v>10</v>
      </c>
      <c r="Q20" s="28"/>
    </row>
    <row r="21" spans="1:17" ht="18.75" customHeight="1">
      <c r="A21" s="50"/>
      <c r="B21" s="50"/>
      <c r="C21" s="50"/>
      <c r="D21" s="50" t="s">
        <v>6</v>
      </c>
      <c r="E21" s="50" t="s">
        <v>7</v>
      </c>
      <c r="F21" s="52"/>
      <c r="G21" s="50" t="s">
        <v>22</v>
      </c>
      <c r="H21" s="50" t="s">
        <v>74</v>
      </c>
      <c r="I21" s="50" t="s">
        <v>23</v>
      </c>
      <c r="J21" s="50"/>
      <c r="K21" s="49" t="s">
        <v>115</v>
      </c>
      <c r="L21" s="50" t="s">
        <v>73</v>
      </c>
      <c r="M21" s="50" t="s">
        <v>24</v>
      </c>
      <c r="N21" s="50"/>
      <c r="O21" s="50"/>
      <c r="P21" s="57"/>
      <c r="Q21" s="28"/>
    </row>
    <row r="22" spans="1:17" ht="62.25" customHeight="1">
      <c r="A22" s="50"/>
      <c r="B22" s="50"/>
      <c r="C22" s="50"/>
      <c r="D22" s="50"/>
      <c r="E22" s="50"/>
      <c r="F22" s="52"/>
      <c r="G22" s="52"/>
      <c r="H22" s="52"/>
      <c r="I22" s="50"/>
      <c r="J22" s="50"/>
      <c r="K22" s="49"/>
      <c r="L22" s="50"/>
      <c r="M22" s="50" t="s">
        <v>25</v>
      </c>
      <c r="N22" s="50" t="s">
        <v>26</v>
      </c>
      <c r="O22" s="50" t="s">
        <v>27</v>
      </c>
      <c r="P22" s="57"/>
      <c r="Q22" s="29"/>
    </row>
    <row r="23" spans="1:17" ht="75.75" customHeight="1">
      <c r="A23" s="50"/>
      <c r="B23" s="50"/>
      <c r="C23" s="50"/>
      <c r="D23" s="50"/>
      <c r="E23" s="50"/>
      <c r="F23" s="52"/>
      <c r="G23" s="52"/>
      <c r="H23" s="52"/>
      <c r="I23" s="38" t="s">
        <v>75</v>
      </c>
      <c r="J23" s="38" t="s">
        <v>76</v>
      </c>
      <c r="K23" s="49"/>
      <c r="L23" s="51"/>
      <c r="M23" s="50"/>
      <c r="N23" s="50"/>
      <c r="O23" s="50"/>
      <c r="P23" s="57"/>
      <c r="Q23" s="28"/>
    </row>
    <row r="24" spans="1:17" ht="15">
      <c r="A24" s="37"/>
      <c r="B24" s="36">
        <v>1</v>
      </c>
      <c r="C24" s="36">
        <v>2</v>
      </c>
      <c r="D24" s="36">
        <v>3</v>
      </c>
      <c r="E24" s="36">
        <v>4</v>
      </c>
      <c r="F24" s="36">
        <v>5</v>
      </c>
      <c r="G24" s="36">
        <v>6</v>
      </c>
      <c r="H24" s="36">
        <v>7</v>
      </c>
      <c r="I24" s="36">
        <v>8</v>
      </c>
      <c r="J24" s="36">
        <v>9</v>
      </c>
      <c r="K24" s="36">
        <v>10</v>
      </c>
      <c r="L24" s="36">
        <v>11</v>
      </c>
      <c r="M24" s="36">
        <v>12</v>
      </c>
      <c r="N24" s="36">
        <v>13</v>
      </c>
      <c r="O24" s="36">
        <v>14</v>
      </c>
      <c r="P24" s="36">
        <v>15</v>
      </c>
      <c r="Q24" s="28"/>
    </row>
    <row r="25" spans="1:17" ht="21" customHeight="1">
      <c r="A25" s="37"/>
      <c r="B25" s="39" t="s">
        <v>102</v>
      </c>
      <c r="C25" s="37"/>
      <c r="D25" s="37"/>
      <c r="E25" s="37"/>
      <c r="F25" s="37"/>
      <c r="G25" s="40">
        <f aca="true" t="shared" si="0" ref="G25:M25">SUM(G26:G42)</f>
        <v>67.85699999999997</v>
      </c>
      <c r="H25" s="41">
        <f t="shared" si="0"/>
        <v>0</v>
      </c>
      <c r="I25" s="42">
        <f t="shared" si="0"/>
        <v>67.85699999999997</v>
      </c>
      <c r="J25" s="42">
        <f t="shared" si="0"/>
        <v>59.37250966999999</v>
      </c>
      <c r="K25" s="40">
        <f t="shared" si="0"/>
        <v>-8.484490330000002</v>
      </c>
      <c r="L25" s="41">
        <f t="shared" si="0"/>
        <v>-8.484490330000002</v>
      </c>
      <c r="M25" s="41">
        <f t="shared" si="0"/>
        <v>-0.10923400000000005</v>
      </c>
      <c r="N25" s="41">
        <f>SUM(N26:N31)</f>
        <v>-1.3316670000000004</v>
      </c>
      <c r="O25" s="41">
        <f>SUM(O26:O42)</f>
        <v>-7.139011</v>
      </c>
      <c r="P25" s="36" t="s">
        <v>100</v>
      </c>
      <c r="Q25" s="28"/>
    </row>
    <row r="26" spans="1:17" ht="45">
      <c r="A26" s="37">
        <v>1</v>
      </c>
      <c r="B26" s="39" t="s">
        <v>98</v>
      </c>
      <c r="C26" s="36">
        <v>2021</v>
      </c>
      <c r="D26" s="36">
        <v>2021</v>
      </c>
      <c r="E26" s="36">
        <v>2021</v>
      </c>
      <c r="F26" s="43">
        <f>J26/G26</f>
        <v>0.771255723630417</v>
      </c>
      <c r="G26" s="41">
        <v>4.892</v>
      </c>
      <c r="H26" s="36">
        <v>0</v>
      </c>
      <c r="I26" s="44">
        <f>G26</f>
        <v>4.892</v>
      </c>
      <c r="J26" s="44">
        <f>4.208736-0.211622-0.224131</f>
        <v>3.772983</v>
      </c>
      <c r="K26" s="41">
        <f aca="true" t="shared" si="1" ref="K26:K31">J26-I26</f>
        <v>-1.1190170000000004</v>
      </c>
      <c r="L26" s="41">
        <f aca="true" t="shared" si="2" ref="L26:L31">J26-I26</f>
        <v>-1.1190170000000004</v>
      </c>
      <c r="M26" s="36">
        <v>0</v>
      </c>
      <c r="N26" s="41">
        <f>L26</f>
        <v>-1.1190170000000004</v>
      </c>
      <c r="O26" s="36">
        <v>0</v>
      </c>
      <c r="P26" s="34" t="s">
        <v>120</v>
      </c>
      <c r="Q26" s="28"/>
    </row>
    <row r="27" spans="1:17" ht="31.5">
      <c r="A27" s="37">
        <v>2</v>
      </c>
      <c r="B27" s="39" t="s">
        <v>99</v>
      </c>
      <c r="C27" s="36">
        <v>2021</v>
      </c>
      <c r="D27" s="36">
        <v>2021</v>
      </c>
      <c r="E27" s="36">
        <v>2021</v>
      </c>
      <c r="F27" s="43">
        <f>J27/G27</f>
        <v>0.9801261682242991</v>
      </c>
      <c r="G27" s="41">
        <v>10.7</v>
      </c>
      <c r="H27" s="36">
        <v>0</v>
      </c>
      <c r="I27" s="44">
        <f aca="true" t="shared" si="3" ref="I27:I32">G27</f>
        <v>10.7</v>
      </c>
      <c r="J27" s="44">
        <v>10.48735</v>
      </c>
      <c r="K27" s="41">
        <f t="shared" si="1"/>
        <v>-0.21265</v>
      </c>
      <c r="L27" s="41">
        <f t="shared" si="2"/>
        <v>-0.21265</v>
      </c>
      <c r="M27" s="36">
        <v>0</v>
      </c>
      <c r="N27" s="44">
        <f>K27</f>
        <v>-0.21265</v>
      </c>
      <c r="O27" s="36">
        <v>0</v>
      </c>
      <c r="P27" s="34" t="s">
        <v>120</v>
      </c>
      <c r="Q27" s="28"/>
    </row>
    <row r="28" spans="1:17" ht="30">
      <c r="A28" s="37">
        <v>3</v>
      </c>
      <c r="B28" s="39" t="s">
        <v>104</v>
      </c>
      <c r="C28" s="36">
        <v>2021</v>
      </c>
      <c r="D28" s="36">
        <v>2021</v>
      </c>
      <c r="E28" s="36">
        <v>2021</v>
      </c>
      <c r="F28" s="43">
        <f>J28/G28</f>
        <v>0.9963768260869564</v>
      </c>
      <c r="G28" s="41">
        <v>0.23</v>
      </c>
      <c r="H28" s="36">
        <v>0</v>
      </c>
      <c r="I28" s="44">
        <f t="shared" si="3"/>
        <v>0.23</v>
      </c>
      <c r="J28" s="44">
        <f>0.22916667</f>
        <v>0.22916667</v>
      </c>
      <c r="K28" s="41">
        <f t="shared" si="1"/>
        <v>-0.000833330000000021</v>
      </c>
      <c r="L28" s="41">
        <f t="shared" si="2"/>
        <v>-0.000833330000000021</v>
      </c>
      <c r="M28" s="36">
        <v>0</v>
      </c>
      <c r="N28" s="36">
        <v>0</v>
      </c>
      <c r="O28" s="36">
        <v>0</v>
      </c>
      <c r="P28" s="45"/>
      <c r="Q28" s="28"/>
    </row>
    <row r="29" spans="1:17" ht="46.5" customHeight="1">
      <c r="A29" s="37"/>
      <c r="B29" s="39" t="s">
        <v>123</v>
      </c>
      <c r="C29" s="36">
        <v>2021</v>
      </c>
      <c r="D29" s="36">
        <v>2021</v>
      </c>
      <c r="E29" s="36">
        <v>2021</v>
      </c>
      <c r="F29" s="43"/>
      <c r="G29" s="41">
        <v>0</v>
      </c>
      <c r="H29" s="36">
        <v>0</v>
      </c>
      <c r="I29" s="44">
        <v>0</v>
      </c>
      <c r="J29" s="44">
        <v>0</v>
      </c>
      <c r="K29" s="41">
        <v>0</v>
      </c>
      <c r="L29" s="41">
        <v>0</v>
      </c>
      <c r="M29" s="36">
        <v>0</v>
      </c>
      <c r="N29" s="36">
        <v>0</v>
      </c>
      <c r="O29" s="36">
        <v>0</v>
      </c>
      <c r="P29" s="34" t="s">
        <v>126</v>
      </c>
      <c r="Q29" s="28"/>
    </row>
    <row r="30" spans="1:17" ht="70.5" customHeight="1">
      <c r="A30" s="37">
        <v>4</v>
      </c>
      <c r="B30" s="39" t="s">
        <v>106</v>
      </c>
      <c r="C30" s="36">
        <v>2021</v>
      </c>
      <c r="D30" s="36">
        <v>2021</v>
      </c>
      <c r="E30" s="36">
        <v>2021</v>
      </c>
      <c r="F30" s="43">
        <f>J30/G30</f>
        <v>0.9999709293568309</v>
      </c>
      <c r="G30" s="41">
        <f>'[1]ИП 2021'!H20/1000</f>
        <v>6.639</v>
      </c>
      <c r="H30" s="36">
        <v>0</v>
      </c>
      <c r="I30" s="44">
        <f t="shared" si="3"/>
        <v>6.639</v>
      </c>
      <c r="J30" s="44">
        <v>6.638807</v>
      </c>
      <c r="K30" s="41">
        <f t="shared" si="1"/>
        <v>-0.0001930000000003318</v>
      </c>
      <c r="L30" s="41">
        <f t="shared" si="2"/>
        <v>-0.0001930000000003318</v>
      </c>
      <c r="M30" s="36">
        <v>0</v>
      </c>
      <c r="N30" s="36">
        <v>0</v>
      </c>
      <c r="O30" s="36">
        <v>0</v>
      </c>
      <c r="P30" s="34"/>
      <c r="Q30" s="28"/>
    </row>
    <row r="31" spans="1:17" ht="82.5" customHeight="1">
      <c r="A31" s="37">
        <v>5</v>
      </c>
      <c r="B31" s="39" t="s">
        <v>107</v>
      </c>
      <c r="C31" s="36">
        <v>2021</v>
      </c>
      <c r="D31" s="36">
        <v>2021</v>
      </c>
      <c r="E31" s="36">
        <v>2021</v>
      </c>
      <c r="F31" s="43">
        <f>J31/G31</f>
        <v>1.0000687916975537</v>
      </c>
      <c r="G31" s="41">
        <f>'[1]ИП 2021'!H21/1000</f>
        <v>6.745</v>
      </c>
      <c r="H31" s="36">
        <v>0</v>
      </c>
      <c r="I31" s="44">
        <f>G31</f>
        <v>6.745</v>
      </c>
      <c r="J31" s="44">
        <v>6.745464</v>
      </c>
      <c r="K31" s="41">
        <f t="shared" si="1"/>
        <v>0.00046400000000001995</v>
      </c>
      <c r="L31" s="41">
        <f t="shared" si="2"/>
        <v>0.00046400000000001995</v>
      </c>
      <c r="M31" s="36">
        <v>0</v>
      </c>
      <c r="N31" s="36">
        <v>0</v>
      </c>
      <c r="O31" s="36">
        <v>0</v>
      </c>
      <c r="P31" s="34"/>
      <c r="Q31" s="28"/>
    </row>
    <row r="32" spans="1:17" ht="47.25" customHeight="1">
      <c r="A32" s="37">
        <v>6</v>
      </c>
      <c r="B32" s="39" t="s">
        <v>108</v>
      </c>
      <c r="C32" s="36">
        <v>2021</v>
      </c>
      <c r="D32" s="36">
        <v>2021</v>
      </c>
      <c r="E32" s="36">
        <v>2021</v>
      </c>
      <c r="F32" s="43">
        <f>J32/G32</f>
        <v>0.999930095699043</v>
      </c>
      <c r="G32" s="41">
        <f>'[1]ИП 2021'!H22/1000</f>
        <v>18.182</v>
      </c>
      <c r="H32" s="36">
        <v>0</v>
      </c>
      <c r="I32" s="44">
        <f t="shared" si="3"/>
        <v>18.182</v>
      </c>
      <c r="J32" s="44">
        <v>18.180729</v>
      </c>
      <c r="K32" s="41">
        <f>J32-I32</f>
        <v>-0.001270999999999134</v>
      </c>
      <c r="L32" s="41">
        <f>J32-I32</f>
        <v>-0.001270999999999134</v>
      </c>
      <c r="M32" s="36">
        <v>0</v>
      </c>
      <c r="N32" s="36">
        <v>0</v>
      </c>
      <c r="O32" s="36">
        <v>0</v>
      </c>
      <c r="P32" s="34"/>
      <c r="Q32" s="28"/>
    </row>
    <row r="33" spans="1:17" ht="47.25" customHeight="1">
      <c r="A33" s="37"/>
      <c r="B33" s="39" t="s">
        <v>124</v>
      </c>
      <c r="C33" s="36">
        <v>2021</v>
      </c>
      <c r="D33" s="36">
        <v>2021</v>
      </c>
      <c r="E33" s="36">
        <v>2021</v>
      </c>
      <c r="F33" s="43"/>
      <c r="G33" s="41">
        <v>0</v>
      </c>
      <c r="H33" s="36">
        <v>0</v>
      </c>
      <c r="I33" s="44">
        <v>0</v>
      </c>
      <c r="J33" s="44">
        <v>0</v>
      </c>
      <c r="K33" s="41">
        <v>0</v>
      </c>
      <c r="L33" s="41">
        <v>0</v>
      </c>
      <c r="M33" s="36">
        <v>0</v>
      </c>
      <c r="N33" s="36">
        <v>0</v>
      </c>
      <c r="O33" s="36">
        <v>0</v>
      </c>
      <c r="P33" s="34" t="s">
        <v>125</v>
      </c>
      <c r="Q33" s="28"/>
    </row>
    <row r="34" spans="1:17" ht="63" customHeight="1">
      <c r="A34" s="37">
        <v>7</v>
      </c>
      <c r="B34" s="39" t="s">
        <v>111</v>
      </c>
      <c r="C34" s="36">
        <v>2021</v>
      </c>
      <c r="D34" s="36">
        <v>2021</v>
      </c>
      <c r="E34" s="36">
        <v>2021</v>
      </c>
      <c r="F34" s="43">
        <f aca="true" t="shared" si="4" ref="F34:F42">J34/G34</f>
        <v>0.9781707882534775</v>
      </c>
      <c r="G34" s="41">
        <f>'[1]ИП 2021'!H25/1000</f>
        <v>1.294</v>
      </c>
      <c r="H34" s="36">
        <v>0</v>
      </c>
      <c r="I34" s="44">
        <f aca="true" t="shared" si="5" ref="I34:I42">G34</f>
        <v>1.294</v>
      </c>
      <c r="J34" s="44">
        <v>1.265753</v>
      </c>
      <c r="K34" s="41">
        <f aca="true" t="shared" si="6" ref="K34:K42">J34-I34</f>
        <v>-0.028247000000000133</v>
      </c>
      <c r="L34" s="41">
        <f aca="true" t="shared" si="7" ref="L34:L42">J34-I34</f>
        <v>-0.028247000000000133</v>
      </c>
      <c r="M34" s="41">
        <f>K34</f>
        <v>-0.028247000000000133</v>
      </c>
      <c r="N34" s="36">
        <v>0</v>
      </c>
      <c r="O34" s="36">
        <v>0</v>
      </c>
      <c r="P34" s="34"/>
      <c r="Q34" s="28"/>
    </row>
    <row r="35" spans="1:17" ht="45">
      <c r="A35" s="37">
        <v>8</v>
      </c>
      <c r="B35" s="39" t="s">
        <v>113</v>
      </c>
      <c r="C35" s="36">
        <v>2021</v>
      </c>
      <c r="D35" s="36">
        <v>2021</v>
      </c>
      <c r="E35" s="36">
        <v>2021</v>
      </c>
      <c r="F35" s="43">
        <f t="shared" si="4"/>
        <v>1.0716163475699556</v>
      </c>
      <c r="G35" s="41">
        <f>'[1]ИП 2021'!H27/1000</f>
        <v>1.358</v>
      </c>
      <c r="H35" s="36">
        <v>0</v>
      </c>
      <c r="I35" s="44">
        <f t="shared" si="5"/>
        <v>1.358</v>
      </c>
      <c r="J35" s="44">
        <v>1.455255</v>
      </c>
      <c r="K35" s="41">
        <f t="shared" si="6"/>
        <v>0.09725499999999987</v>
      </c>
      <c r="L35" s="41">
        <f t="shared" si="7"/>
        <v>0.09725499999999987</v>
      </c>
      <c r="M35" s="36">
        <v>0</v>
      </c>
      <c r="N35" s="41">
        <f>L35</f>
        <v>0.09725499999999987</v>
      </c>
      <c r="O35" s="36">
        <v>0</v>
      </c>
      <c r="P35" s="34"/>
      <c r="Q35" s="32"/>
    </row>
    <row r="36" spans="1:17" ht="30">
      <c r="A36" s="37">
        <v>9</v>
      </c>
      <c r="B36" s="39" t="s">
        <v>118</v>
      </c>
      <c r="C36" s="36">
        <v>2021</v>
      </c>
      <c r="D36" s="36">
        <v>2021</v>
      </c>
      <c r="E36" s="36">
        <v>2021</v>
      </c>
      <c r="F36" s="43">
        <f t="shared" si="4"/>
        <v>0.6582402452619843</v>
      </c>
      <c r="G36" s="41">
        <f>'[1]ИП 2021'!H28/1000</f>
        <v>1.794</v>
      </c>
      <c r="H36" s="36">
        <v>0</v>
      </c>
      <c r="I36" s="44">
        <f t="shared" si="5"/>
        <v>1.794</v>
      </c>
      <c r="J36" s="44">
        <v>1.180883</v>
      </c>
      <c r="K36" s="41">
        <f t="shared" si="6"/>
        <v>-0.6131170000000001</v>
      </c>
      <c r="L36" s="41">
        <f t="shared" si="7"/>
        <v>-0.6131170000000001</v>
      </c>
      <c r="M36" s="36">
        <v>0</v>
      </c>
      <c r="N36" s="36">
        <v>0</v>
      </c>
      <c r="O36" s="41">
        <f>L36</f>
        <v>-0.6131170000000001</v>
      </c>
      <c r="P36" s="35" t="s">
        <v>121</v>
      </c>
      <c r="Q36" s="32"/>
    </row>
    <row r="37" spans="1:17" ht="45">
      <c r="A37" s="37">
        <v>10</v>
      </c>
      <c r="B37" s="39" t="s">
        <v>119</v>
      </c>
      <c r="C37" s="36">
        <v>2021</v>
      </c>
      <c r="D37" s="36">
        <v>2021</v>
      </c>
      <c r="E37" s="36">
        <v>2021</v>
      </c>
      <c r="F37" s="43">
        <f t="shared" si="4"/>
        <v>0.3982521857392656</v>
      </c>
      <c r="G37" s="41">
        <f>'[1]ИП 2021'!H29/1000</f>
        <v>5.147</v>
      </c>
      <c r="H37" s="36">
        <v>0</v>
      </c>
      <c r="I37" s="44">
        <f t="shared" si="5"/>
        <v>5.147</v>
      </c>
      <c r="J37" s="44">
        <v>2.049804</v>
      </c>
      <c r="K37" s="41">
        <f t="shared" si="6"/>
        <v>-3.0971960000000003</v>
      </c>
      <c r="L37" s="41">
        <f t="shared" si="7"/>
        <v>-3.0971960000000003</v>
      </c>
      <c r="M37" s="36">
        <v>0</v>
      </c>
      <c r="N37" s="36">
        <v>0</v>
      </c>
      <c r="O37" s="41">
        <f>L37</f>
        <v>-3.0971960000000003</v>
      </c>
      <c r="P37" s="35" t="s">
        <v>121</v>
      </c>
      <c r="Q37" s="32"/>
    </row>
    <row r="38" spans="1:17" ht="45.75" customHeight="1">
      <c r="A38" s="37">
        <v>11</v>
      </c>
      <c r="B38" s="39" t="s">
        <v>114</v>
      </c>
      <c r="C38" s="36">
        <v>2021</v>
      </c>
      <c r="D38" s="36">
        <v>2021</v>
      </c>
      <c r="E38" s="36">
        <v>2021</v>
      </c>
      <c r="F38" s="43">
        <f t="shared" si="4"/>
        <v>0.9337847263980757</v>
      </c>
      <c r="G38" s="41">
        <f>'[1]ИП 2021'!H30/1000</f>
        <v>1.663</v>
      </c>
      <c r="H38" s="36">
        <v>0</v>
      </c>
      <c r="I38" s="44">
        <f t="shared" si="5"/>
        <v>1.663</v>
      </c>
      <c r="J38" s="44">
        <v>1.552884</v>
      </c>
      <c r="K38" s="41">
        <f t="shared" si="6"/>
        <v>-0.1101160000000001</v>
      </c>
      <c r="L38" s="41">
        <f t="shared" si="7"/>
        <v>-0.1101160000000001</v>
      </c>
      <c r="M38" s="36">
        <v>0</v>
      </c>
      <c r="N38" s="36">
        <v>0</v>
      </c>
      <c r="O38" s="41">
        <f>L38</f>
        <v>-0.1101160000000001</v>
      </c>
      <c r="P38" s="35" t="s">
        <v>121</v>
      </c>
      <c r="Q38" s="28"/>
    </row>
    <row r="39" spans="1:17" ht="45.75" customHeight="1">
      <c r="A39" s="37">
        <v>12</v>
      </c>
      <c r="B39" s="39" t="s">
        <v>105</v>
      </c>
      <c r="C39" s="36">
        <v>2021</v>
      </c>
      <c r="D39" s="36">
        <v>2021</v>
      </c>
      <c r="E39" s="36">
        <v>2021</v>
      </c>
      <c r="F39" s="43">
        <f t="shared" si="4"/>
        <v>0.538147021546261</v>
      </c>
      <c r="G39" s="41">
        <f>'[1]ИП 2021'!H19/1000</f>
        <v>3.156</v>
      </c>
      <c r="H39" s="36">
        <v>0</v>
      </c>
      <c r="I39" s="44">
        <f t="shared" si="5"/>
        <v>3.156</v>
      </c>
      <c r="J39" s="44">
        <v>1.698392</v>
      </c>
      <c r="K39" s="41">
        <f t="shared" si="6"/>
        <v>-1.4576080000000002</v>
      </c>
      <c r="L39" s="41">
        <f t="shared" si="7"/>
        <v>-1.4576080000000002</v>
      </c>
      <c r="M39" s="36">
        <v>0</v>
      </c>
      <c r="N39" s="36">
        <v>0</v>
      </c>
      <c r="O39" s="41">
        <f>K39</f>
        <v>-1.4576080000000002</v>
      </c>
      <c r="P39" s="34" t="s">
        <v>121</v>
      </c>
      <c r="Q39" s="28"/>
    </row>
    <row r="40" spans="1:17" ht="45.75" customHeight="1">
      <c r="A40" s="37">
        <v>13</v>
      </c>
      <c r="B40" s="39" t="s">
        <v>109</v>
      </c>
      <c r="C40" s="36">
        <v>2021</v>
      </c>
      <c r="D40" s="36">
        <v>2021</v>
      </c>
      <c r="E40" s="36">
        <v>2021</v>
      </c>
      <c r="F40" s="43">
        <f t="shared" si="4"/>
        <v>0.5297701215981471</v>
      </c>
      <c r="G40" s="41">
        <f>'[1]ИП 2021'!H23/1000</f>
        <v>3.454</v>
      </c>
      <c r="H40" s="36">
        <v>0</v>
      </c>
      <c r="I40" s="44">
        <f t="shared" si="5"/>
        <v>3.454</v>
      </c>
      <c r="J40" s="44">
        <v>1.829826</v>
      </c>
      <c r="K40" s="41">
        <f t="shared" si="6"/>
        <v>-1.6241740000000002</v>
      </c>
      <c r="L40" s="41">
        <f t="shared" si="7"/>
        <v>-1.6241740000000002</v>
      </c>
      <c r="M40" s="36">
        <v>0</v>
      </c>
      <c r="N40" s="36">
        <v>0</v>
      </c>
      <c r="O40" s="41">
        <f>L40</f>
        <v>-1.6241740000000002</v>
      </c>
      <c r="P40" s="35" t="s">
        <v>121</v>
      </c>
      <c r="Q40" s="28"/>
    </row>
    <row r="41" spans="1:17" ht="45.75" customHeight="1">
      <c r="A41" s="37">
        <v>14</v>
      </c>
      <c r="B41" s="39" t="s">
        <v>110</v>
      </c>
      <c r="C41" s="36">
        <v>2021</v>
      </c>
      <c r="D41" s="36">
        <v>2021</v>
      </c>
      <c r="E41" s="36">
        <v>2021</v>
      </c>
      <c r="F41" s="43">
        <f t="shared" si="4"/>
        <v>0.9268410117434508</v>
      </c>
      <c r="G41" s="41">
        <f>'[1]ИП 2021'!H24/1000</f>
        <v>1.107</v>
      </c>
      <c r="H41" s="36">
        <v>0</v>
      </c>
      <c r="I41" s="44">
        <f t="shared" si="5"/>
        <v>1.107</v>
      </c>
      <c r="J41" s="44">
        <v>1.026013</v>
      </c>
      <c r="K41" s="41">
        <f t="shared" si="6"/>
        <v>-0.08098699999999992</v>
      </c>
      <c r="L41" s="41">
        <f t="shared" si="7"/>
        <v>-0.08098699999999992</v>
      </c>
      <c r="M41" s="41">
        <f>K41</f>
        <v>-0.08098699999999992</v>
      </c>
      <c r="N41" s="36">
        <v>0</v>
      </c>
      <c r="O41" s="36">
        <v>0</v>
      </c>
      <c r="P41" s="35"/>
      <c r="Q41" s="28"/>
    </row>
    <row r="42" spans="1:17" ht="45.75" customHeight="1">
      <c r="A42" s="37">
        <v>15</v>
      </c>
      <c r="B42" s="39" t="s">
        <v>112</v>
      </c>
      <c r="C42" s="36">
        <v>2021</v>
      </c>
      <c r="D42" s="36">
        <v>2021</v>
      </c>
      <c r="E42" s="36">
        <v>2021</v>
      </c>
      <c r="F42" s="43">
        <f t="shared" si="4"/>
        <v>0.8417112299465241</v>
      </c>
      <c r="G42" s="41">
        <f>'[1]ИП 2021'!H26/1000</f>
        <v>1.496</v>
      </c>
      <c r="H42" s="36">
        <v>0</v>
      </c>
      <c r="I42" s="44">
        <f t="shared" si="5"/>
        <v>1.496</v>
      </c>
      <c r="J42" s="44">
        <v>1.2592</v>
      </c>
      <c r="K42" s="41">
        <f t="shared" si="6"/>
        <v>-0.2367999999999999</v>
      </c>
      <c r="L42" s="41">
        <f t="shared" si="7"/>
        <v>-0.2367999999999999</v>
      </c>
      <c r="M42" s="36">
        <v>0</v>
      </c>
      <c r="N42" s="36">
        <v>0</v>
      </c>
      <c r="O42" s="41">
        <f>L42</f>
        <v>-0.2367999999999999</v>
      </c>
      <c r="P42" s="35" t="s">
        <v>121</v>
      </c>
      <c r="Q42" s="28"/>
    </row>
    <row r="44" spans="1:16" ht="23.25" customHeight="1">
      <c r="A44" s="30" t="s">
        <v>86</v>
      </c>
      <c r="B44" s="58" t="s">
        <v>85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ht="12.75">
      <c r="A45" s="9" t="s">
        <v>87</v>
      </c>
      <c r="B45" s="56" t="s">
        <v>91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12.75">
      <c r="A46" s="9" t="s">
        <v>88</v>
      </c>
      <c r="B46" s="56" t="s">
        <v>92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ht="12.75">
      <c r="A47" s="9" t="s">
        <v>89</v>
      </c>
      <c r="B47" s="56" t="s">
        <v>93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ht="12.75">
      <c r="A48" s="9" t="s">
        <v>90</v>
      </c>
      <c r="B48" s="56" t="s">
        <v>94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</sheetData>
  <sheetProtection/>
  <mergeCells count="44">
    <mergeCell ref="C18:P18"/>
    <mergeCell ref="A20:A23"/>
    <mergeCell ref="B20:B23"/>
    <mergeCell ref="C20:C23"/>
    <mergeCell ref="D20:E20"/>
    <mergeCell ref="G20:K20"/>
    <mergeCell ref="D21:D23"/>
    <mergeCell ref="E21:E23"/>
    <mergeCell ref="O1:P1"/>
    <mergeCell ref="C2:D2"/>
    <mergeCell ref="C3:D3"/>
    <mergeCell ref="A7:D7"/>
    <mergeCell ref="K2:P2"/>
    <mergeCell ref="K3:P3"/>
    <mergeCell ref="K4:L4"/>
    <mergeCell ref="K5:L5"/>
    <mergeCell ref="N4:P4"/>
    <mergeCell ref="N5:P5"/>
    <mergeCell ref="I14:P14"/>
    <mergeCell ref="B47:P47"/>
    <mergeCell ref="B45:P45"/>
    <mergeCell ref="B46:P46"/>
    <mergeCell ref="F20:F23"/>
    <mergeCell ref="L20:O20"/>
    <mergeCell ref="O22:O23"/>
    <mergeCell ref="I21:J22"/>
    <mergeCell ref="A17:P17"/>
    <mergeCell ref="A18:B18"/>
    <mergeCell ref="B48:P48"/>
    <mergeCell ref="M21:O21"/>
    <mergeCell ref="P21:P23"/>
    <mergeCell ref="M22:M23"/>
    <mergeCell ref="N22:N23"/>
    <mergeCell ref="B44:P44"/>
    <mergeCell ref="D8:O8"/>
    <mergeCell ref="D9:O9"/>
    <mergeCell ref="D10:O10"/>
    <mergeCell ref="K21:K23"/>
    <mergeCell ref="L21:L23"/>
    <mergeCell ref="H21:H23"/>
    <mergeCell ref="G21:G23"/>
    <mergeCell ref="F16:P16"/>
    <mergeCell ref="A16:E16"/>
    <mergeCell ref="I13:P13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50" r:id="rId1"/>
  <ignoredErrors>
    <ignoredError sqref="N2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0.875" style="6" customWidth="1"/>
    <col min="2" max="2" width="60.375" style="6" customWidth="1"/>
    <col min="3" max="5" width="13.875" style="6" customWidth="1"/>
    <col min="6" max="6" width="7.25390625" style="6" customWidth="1"/>
    <col min="7" max="7" width="23.00390625" style="6" bestFit="1" customWidth="1"/>
    <col min="8" max="8" width="9.125" style="6" customWidth="1"/>
    <col min="9" max="9" width="14.875" style="6" bestFit="1" customWidth="1"/>
    <col min="10" max="16384" width="9.125" style="6" customWidth="1"/>
  </cols>
  <sheetData>
    <row r="1" ht="16.5" thickBot="1">
      <c r="G1" s="7" t="s">
        <v>96</v>
      </c>
    </row>
    <row r="2" spans="1:7" s="31" customFormat="1" ht="56.25" customHeight="1" thickBot="1">
      <c r="A2" s="70" t="s">
        <v>29</v>
      </c>
      <c r="B2" s="70" t="s">
        <v>9</v>
      </c>
      <c r="C2" s="70" t="s">
        <v>95</v>
      </c>
      <c r="D2" s="70"/>
      <c r="E2" s="70" t="s">
        <v>21</v>
      </c>
      <c r="F2" s="70"/>
      <c r="G2" s="70" t="s">
        <v>10</v>
      </c>
    </row>
    <row r="3" spans="1:7" s="31" customFormat="1" ht="30.75" thickBot="1">
      <c r="A3" s="70"/>
      <c r="B3" s="70"/>
      <c r="C3" s="1" t="s">
        <v>31</v>
      </c>
      <c r="D3" s="1" t="s">
        <v>32</v>
      </c>
      <c r="E3" s="1" t="s">
        <v>30</v>
      </c>
      <c r="F3" s="1" t="s">
        <v>5</v>
      </c>
      <c r="G3" s="70"/>
    </row>
    <row r="4" spans="1:7" s="31" customFormat="1" ht="15.75" thickBot="1">
      <c r="A4" s="2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</row>
    <row r="5" spans="1:7" s="31" customFormat="1" ht="16.5" customHeight="1" thickBot="1">
      <c r="A5" s="2"/>
      <c r="B5" s="3" t="s">
        <v>1</v>
      </c>
      <c r="C5" s="5">
        <f>C6</f>
        <v>67.85699999999997</v>
      </c>
      <c r="D5" s="5">
        <f>D6</f>
        <v>59.372509669999985</v>
      </c>
      <c r="E5" s="5">
        <f>D5-C5</f>
        <v>-8.484490329999986</v>
      </c>
      <c r="F5" s="1"/>
      <c r="G5" s="1" t="s">
        <v>100</v>
      </c>
    </row>
    <row r="6" spans="1:7" s="31" customFormat="1" ht="15.75" thickBot="1">
      <c r="A6" s="1" t="s">
        <v>33</v>
      </c>
      <c r="B6" s="3" t="s">
        <v>34</v>
      </c>
      <c r="C6" s="4">
        <f>C7+C11</f>
        <v>67.85699999999997</v>
      </c>
      <c r="D6" s="4">
        <f>D7+D11</f>
        <v>59.372509669999985</v>
      </c>
      <c r="E6" s="4">
        <f>D6-C6</f>
        <v>-8.484490329999986</v>
      </c>
      <c r="F6" s="1"/>
      <c r="G6" s="1" t="s">
        <v>100</v>
      </c>
    </row>
    <row r="7" spans="1:7" s="31" customFormat="1" ht="15.75" thickBot="1">
      <c r="A7" s="1" t="s">
        <v>35</v>
      </c>
      <c r="B7" s="3" t="s">
        <v>36</v>
      </c>
      <c r="C7" s="4">
        <f>C9</f>
        <v>25.803</v>
      </c>
      <c r="D7" s="4">
        <f>D9</f>
        <v>25.803</v>
      </c>
      <c r="E7" s="4">
        <f>D7-C7</f>
        <v>0</v>
      </c>
      <c r="F7" s="1"/>
      <c r="G7" s="1" t="s">
        <v>100</v>
      </c>
    </row>
    <row r="8" spans="1:7" s="31" customFormat="1" ht="30.75" thickBot="1">
      <c r="A8" s="1" t="s">
        <v>37</v>
      </c>
      <c r="B8" s="3" t="s">
        <v>38</v>
      </c>
      <c r="C8" s="1" t="s">
        <v>100</v>
      </c>
      <c r="D8" s="1" t="s">
        <v>100</v>
      </c>
      <c r="E8" s="1" t="s">
        <v>100</v>
      </c>
      <c r="F8" s="1" t="s">
        <v>100</v>
      </c>
      <c r="G8" s="1" t="s">
        <v>100</v>
      </c>
    </row>
    <row r="9" spans="1:7" s="31" customFormat="1" ht="15.75" thickBot="1">
      <c r="A9" s="1" t="s">
        <v>39</v>
      </c>
      <c r="B9" s="3" t="s">
        <v>40</v>
      </c>
      <c r="C9" s="4">
        <v>25.803</v>
      </c>
      <c r="D9" s="4">
        <v>25.803</v>
      </c>
      <c r="E9" s="4">
        <f>D9-C9</f>
        <v>0</v>
      </c>
      <c r="F9" s="1"/>
      <c r="G9" s="1" t="s">
        <v>100</v>
      </c>
    </row>
    <row r="10" spans="1:7" s="31" customFormat="1" ht="15.75" thickBot="1">
      <c r="A10" s="1" t="s">
        <v>41</v>
      </c>
      <c r="B10" s="3" t="s">
        <v>42</v>
      </c>
      <c r="C10" s="1" t="s">
        <v>100</v>
      </c>
      <c r="D10" s="1" t="s">
        <v>100</v>
      </c>
      <c r="E10" s="1" t="s">
        <v>100</v>
      </c>
      <c r="F10" s="1" t="s">
        <v>100</v>
      </c>
      <c r="G10" s="1" t="s">
        <v>100</v>
      </c>
    </row>
    <row r="11" spans="1:7" s="31" customFormat="1" ht="15.75" thickBot="1">
      <c r="A11" s="1" t="s">
        <v>43</v>
      </c>
      <c r="B11" s="3" t="s">
        <v>44</v>
      </c>
      <c r="C11" s="33">
        <f>'Приложение 1. Табл.1'!I25-'Приложение 1. Табл. 2'!C9</f>
        <v>42.053999999999974</v>
      </c>
      <c r="D11" s="33">
        <f>'Приложение 1. Табл.1'!J25-'Приложение 1. Табл. 2'!D9</f>
        <v>33.56950966999999</v>
      </c>
      <c r="E11" s="4">
        <f>C11-D11</f>
        <v>8.484490329999986</v>
      </c>
      <c r="F11" s="1" t="s">
        <v>100</v>
      </c>
      <c r="G11" s="1" t="s">
        <v>100</v>
      </c>
    </row>
    <row r="12" spans="1:7" s="31" customFormat="1" ht="15.75" thickBot="1">
      <c r="A12" s="1" t="s">
        <v>45</v>
      </c>
      <c r="B12" s="3" t="s">
        <v>11</v>
      </c>
      <c r="C12" s="1" t="s">
        <v>100</v>
      </c>
      <c r="D12" s="1" t="s">
        <v>100</v>
      </c>
      <c r="E12" s="1" t="s">
        <v>100</v>
      </c>
      <c r="F12" s="1" t="s">
        <v>100</v>
      </c>
      <c r="G12" s="1" t="s">
        <v>100</v>
      </c>
    </row>
    <row r="13" spans="1:7" s="31" customFormat="1" ht="15.75" thickBot="1">
      <c r="A13" s="1" t="s">
        <v>46</v>
      </c>
      <c r="B13" s="3" t="s">
        <v>47</v>
      </c>
      <c r="C13" s="1" t="s">
        <v>100</v>
      </c>
      <c r="D13" s="1" t="s">
        <v>100</v>
      </c>
      <c r="E13" s="1" t="s">
        <v>100</v>
      </c>
      <c r="F13" s="1" t="s">
        <v>100</v>
      </c>
      <c r="G13" s="1" t="s">
        <v>100</v>
      </c>
    </row>
    <row r="14" spans="1:7" s="31" customFormat="1" ht="15.75" thickBot="1">
      <c r="A14" s="1" t="s">
        <v>28</v>
      </c>
      <c r="B14" s="2"/>
      <c r="C14" s="1" t="s">
        <v>100</v>
      </c>
      <c r="D14" s="1" t="s">
        <v>100</v>
      </c>
      <c r="E14" s="1" t="s">
        <v>100</v>
      </c>
      <c r="F14" s="1" t="s">
        <v>100</v>
      </c>
      <c r="G14" s="1" t="s">
        <v>100</v>
      </c>
    </row>
    <row r="15" spans="1:7" s="31" customFormat="1" ht="15.75" thickBot="1">
      <c r="A15" s="1" t="s">
        <v>48</v>
      </c>
      <c r="B15" s="3" t="s">
        <v>49</v>
      </c>
      <c r="C15" s="1" t="s">
        <v>100</v>
      </c>
      <c r="D15" s="1" t="s">
        <v>100</v>
      </c>
      <c r="E15" s="1" t="s">
        <v>100</v>
      </c>
      <c r="F15" s="1" t="s">
        <v>100</v>
      </c>
      <c r="G15" s="1" t="s">
        <v>100</v>
      </c>
    </row>
    <row r="16" spans="1:7" s="31" customFormat="1" ht="15.75" thickBot="1">
      <c r="A16" s="1" t="s">
        <v>50</v>
      </c>
      <c r="B16" s="3" t="s">
        <v>12</v>
      </c>
      <c r="C16" s="1" t="s">
        <v>100</v>
      </c>
      <c r="D16" s="1" t="s">
        <v>100</v>
      </c>
      <c r="E16" s="1" t="s">
        <v>100</v>
      </c>
      <c r="F16" s="1" t="s">
        <v>100</v>
      </c>
      <c r="G16" s="1" t="s">
        <v>100</v>
      </c>
    </row>
    <row r="17" spans="1:7" s="31" customFormat="1" ht="15.75" thickBot="1">
      <c r="A17" s="1" t="s">
        <v>51</v>
      </c>
      <c r="B17" s="3" t="s">
        <v>52</v>
      </c>
      <c r="C17" s="1" t="s">
        <v>100</v>
      </c>
      <c r="D17" s="1" t="s">
        <v>100</v>
      </c>
      <c r="E17" s="1" t="s">
        <v>100</v>
      </c>
      <c r="F17" s="1" t="s">
        <v>100</v>
      </c>
      <c r="G17" s="1" t="s">
        <v>100</v>
      </c>
    </row>
    <row r="18" spans="1:7" s="31" customFormat="1" ht="15.75" thickBot="1">
      <c r="A18" s="1" t="s">
        <v>53</v>
      </c>
      <c r="B18" s="3" t="s">
        <v>14</v>
      </c>
      <c r="C18" s="1" t="s">
        <v>100</v>
      </c>
      <c r="D18" s="1" t="s">
        <v>100</v>
      </c>
      <c r="E18" s="1" t="s">
        <v>100</v>
      </c>
      <c r="F18" s="1" t="s">
        <v>100</v>
      </c>
      <c r="G18" s="1" t="s">
        <v>100</v>
      </c>
    </row>
    <row r="19" spans="1:7" s="31" customFormat="1" ht="15.75" thickBot="1">
      <c r="A19" s="1" t="s">
        <v>54</v>
      </c>
      <c r="B19" s="3" t="s">
        <v>47</v>
      </c>
      <c r="C19" s="1" t="s">
        <v>100</v>
      </c>
      <c r="D19" s="1" t="s">
        <v>100</v>
      </c>
      <c r="E19" s="1" t="s">
        <v>100</v>
      </c>
      <c r="F19" s="1" t="s">
        <v>100</v>
      </c>
      <c r="G19" s="1" t="s">
        <v>100</v>
      </c>
    </row>
    <row r="20" spans="1:7" s="31" customFormat="1" ht="15.75" thickBot="1">
      <c r="A20" s="1" t="s">
        <v>28</v>
      </c>
      <c r="B20" s="2"/>
      <c r="C20" s="1" t="s">
        <v>100</v>
      </c>
      <c r="D20" s="1" t="s">
        <v>100</v>
      </c>
      <c r="E20" s="1" t="s">
        <v>100</v>
      </c>
      <c r="F20" s="1" t="s">
        <v>100</v>
      </c>
      <c r="G20" s="1" t="s">
        <v>100</v>
      </c>
    </row>
    <row r="21" spans="1:7" s="31" customFormat="1" ht="15.75" thickBot="1">
      <c r="A21" s="1" t="s">
        <v>55</v>
      </c>
      <c r="B21" s="3" t="s">
        <v>13</v>
      </c>
      <c r="C21" s="1" t="s">
        <v>100</v>
      </c>
      <c r="D21" s="1" t="s">
        <v>100</v>
      </c>
      <c r="E21" s="1" t="s">
        <v>100</v>
      </c>
      <c r="F21" s="1" t="s">
        <v>100</v>
      </c>
      <c r="G21" s="1" t="s">
        <v>100</v>
      </c>
    </row>
    <row r="22" spans="1:7" s="31" customFormat="1" ht="15.75" thickBot="1">
      <c r="A22" s="1" t="s">
        <v>56</v>
      </c>
      <c r="B22" s="3" t="s">
        <v>57</v>
      </c>
      <c r="C22" s="1" t="s">
        <v>100</v>
      </c>
      <c r="D22" s="1" t="s">
        <v>100</v>
      </c>
      <c r="E22" s="1" t="s">
        <v>100</v>
      </c>
      <c r="F22" s="1" t="s">
        <v>100</v>
      </c>
      <c r="G22" s="1" t="s">
        <v>100</v>
      </c>
    </row>
    <row r="23" spans="1:7" s="31" customFormat="1" ht="15.75" thickBot="1">
      <c r="A23" s="1" t="s">
        <v>58</v>
      </c>
      <c r="B23" s="3" t="s">
        <v>59</v>
      </c>
      <c r="C23" s="1" t="s">
        <v>100</v>
      </c>
      <c r="D23" s="1" t="s">
        <v>100</v>
      </c>
      <c r="E23" s="1" t="s">
        <v>100</v>
      </c>
      <c r="F23" s="1" t="s">
        <v>100</v>
      </c>
      <c r="G23" s="1" t="s">
        <v>100</v>
      </c>
    </row>
    <row r="24" spans="1:7" s="31" customFormat="1" ht="15.75" thickBot="1">
      <c r="A24" s="2"/>
      <c r="B24" s="3" t="s">
        <v>2</v>
      </c>
      <c r="C24" s="1" t="s">
        <v>100</v>
      </c>
      <c r="D24" s="1" t="s">
        <v>100</v>
      </c>
      <c r="E24" s="1" t="s">
        <v>100</v>
      </c>
      <c r="F24" s="1" t="s">
        <v>100</v>
      </c>
      <c r="G24" s="1" t="s">
        <v>100</v>
      </c>
    </row>
    <row r="25" spans="1:7" s="31" customFormat="1" ht="15.75" thickBot="1">
      <c r="A25" s="1" t="s">
        <v>60</v>
      </c>
      <c r="B25" s="3" t="s">
        <v>61</v>
      </c>
      <c r="C25" s="1" t="s">
        <v>100</v>
      </c>
      <c r="D25" s="1" t="s">
        <v>100</v>
      </c>
      <c r="E25" s="1" t="s">
        <v>100</v>
      </c>
      <c r="F25" s="1" t="s">
        <v>100</v>
      </c>
      <c r="G25" s="1" t="s">
        <v>100</v>
      </c>
    </row>
    <row r="26" spans="1:7" s="31" customFormat="1" ht="15.75" thickBot="1">
      <c r="A26" s="1" t="s">
        <v>62</v>
      </c>
      <c r="B26" s="3" t="s">
        <v>63</v>
      </c>
      <c r="C26" s="1" t="s">
        <v>100</v>
      </c>
      <c r="D26" s="1" t="s">
        <v>100</v>
      </c>
      <c r="E26" s="1" t="s">
        <v>100</v>
      </c>
      <c r="F26" s="1" t="s">
        <v>100</v>
      </c>
      <c r="G26" s="1" t="s">
        <v>100</v>
      </c>
    </row>
    <row r="28" spans="1:7" ht="36" customHeight="1">
      <c r="A28" s="6" t="s">
        <v>86</v>
      </c>
      <c r="B28" s="69" t="s">
        <v>85</v>
      </c>
      <c r="C28" s="69"/>
      <c r="D28" s="69"/>
      <c r="E28" s="69"/>
      <c r="F28" s="69"/>
      <c r="G28" s="69"/>
    </row>
    <row r="29" spans="1:7" ht="12.75">
      <c r="A29" s="6" t="s">
        <v>87</v>
      </c>
      <c r="B29" s="69" t="s">
        <v>91</v>
      </c>
      <c r="C29" s="69"/>
      <c r="D29" s="69"/>
      <c r="E29" s="69"/>
      <c r="F29" s="69"/>
      <c r="G29" s="69"/>
    </row>
    <row r="30" spans="1:7" ht="12.75">
      <c r="A30" s="6" t="s">
        <v>88</v>
      </c>
      <c r="B30" s="69" t="s">
        <v>92</v>
      </c>
      <c r="C30" s="69"/>
      <c r="D30" s="69"/>
      <c r="E30" s="69"/>
      <c r="F30" s="69"/>
      <c r="G30" s="69"/>
    </row>
    <row r="31" spans="1:7" ht="12.75">
      <c r="A31" s="6" t="s">
        <v>89</v>
      </c>
      <c r="B31" s="69" t="s">
        <v>93</v>
      </c>
      <c r="C31" s="69"/>
      <c r="D31" s="69"/>
      <c r="E31" s="69"/>
      <c r="F31" s="69"/>
      <c r="G31" s="69"/>
    </row>
    <row r="32" spans="1:7" ht="12.75">
      <c r="A32" s="6" t="s">
        <v>90</v>
      </c>
      <c r="B32" s="69" t="s">
        <v>94</v>
      </c>
      <c r="C32" s="69"/>
      <c r="D32" s="69"/>
      <c r="E32" s="69"/>
      <c r="F32" s="69"/>
      <c r="G32" s="69"/>
    </row>
  </sheetData>
  <sheetProtection/>
  <mergeCells count="10">
    <mergeCell ref="B30:G30"/>
    <mergeCell ref="B31:G31"/>
    <mergeCell ref="B32:G32"/>
    <mergeCell ref="A2:A3"/>
    <mergeCell ref="B2:B3"/>
    <mergeCell ref="C2:D2"/>
    <mergeCell ref="E2:F2"/>
    <mergeCell ref="G2:G3"/>
    <mergeCell ref="B28:G28"/>
    <mergeCell ref="B29:G2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sekachevaaa</cp:lastModifiedBy>
  <cp:lastPrinted>2022-02-14T10:31:52Z</cp:lastPrinted>
  <dcterms:created xsi:type="dcterms:W3CDTF">2004-06-16T07:44:42Z</dcterms:created>
  <dcterms:modified xsi:type="dcterms:W3CDTF">2022-02-14T11:09:15Z</dcterms:modified>
  <cp:category/>
  <cp:version/>
  <cp:contentType/>
  <cp:contentStatus/>
</cp:coreProperties>
</file>